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17250" windowHeight="11415"/>
  </bookViews>
  <sheets>
    <sheet name="GOGORO費用試算" sheetId="2" r:id="rId1"/>
  </sheets>
  <externalReferences>
    <externalReference r:id="rId2"/>
  </externalReferences>
  <definedNames>
    <definedName name="保養里程" localSheetId="0">'[1]Mom 高手125保養紀錄'!#REF!</definedName>
    <definedName name="保養里程">'[1]Mom 高手125保養紀錄'!#REF!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C16" i="2"/>
  <c r="C17" i="2"/>
  <c r="C18" i="2"/>
  <c r="C19" i="2"/>
  <c r="C21" i="2"/>
  <c r="C22" i="2"/>
  <c r="D27" i="2" l="1"/>
  <c r="D29" i="2" s="1"/>
</calcChain>
</file>

<file path=xl/sharedStrings.xml><?xml version="1.0" encoding="utf-8"?>
<sst xmlns="http://schemas.openxmlformats.org/spreadsheetml/2006/main" count="74" uniqueCount="54">
  <si>
    <t>自在599</t>
    <phoneticPr fontId="2" type="noConversion"/>
  </si>
  <si>
    <t>自在599</t>
    <phoneticPr fontId="2" type="noConversion"/>
  </si>
  <si>
    <t>自在599</t>
    <phoneticPr fontId="2" type="noConversion"/>
  </si>
  <si>
    <t>自在399</t>
    <phoneticPr fontId="2" type="noConversion"/>
  </si>
  <si>
    <t>自在399</t>
    <phoneticPr fontId="2" type="noConversion"/>
  </si>
  <si>
    <t>暢遊1199</t>
    <phoneticPr fontId="2" type="noConversion"/>
  </si>
  <si>
    <t>暢遊1199</t>
    <phoneticPr fontId="2" type="noConversion"/>
  </si>
  <si>
    <t>暢遊799</t>
    <phoneticPr fontId="2" type="noConversion"/>
  </si>
  <si>
    <t>暢遊499</t>
    <phoneticPr fontId="2" type="noConversion"/>
  </si>
  <si>
    <t>暢遊499</t>
    <phoneticPr fontId="2" type="noConversion"/>
  </si>
  <si>
    <t>暢遊499</t>
    <phoneticPr fontId="2" type="noConversion"/>
  </si>
  <si>
    <t>暢遊299</t>
    <phoneticPr fontId="2" type="noConversion"/>
  </si>
  <si>
    <t>暢遊299</t>
    <phoneticPr fontId="2" type="noConversion"/>
  </si>
  <si>
    <t>3000公里平均費用</t>
    <phoneticPr fontId="2" type="noConversion"/>
  </si>
  <si>
    <t>1000公里平均費用</t>
    <phoneticPr fontId="2" type="noConversion"/>
  </si>
  <si>
    <t>600公里平均費用</t>
    <phoneticPr fontId="2" type="noConversion"/>
  </si>
  <si>
    <t>200公里平均費用</t>
    <phoneticPr fontId="2" type="noConversion"/>
  </si>
  <si>
    <t>各方案每公里平均費用</t>
    <phoneticPr fontId="2" type="noConversion"/>
  </si>
  <si>
    <t>業務用(似乎違反使用條款)</t>
    <phoneticPr fontId="2" type="noConversion"/>
  </si>
  <si>
    <t>長距通勤族</t>
    <phoneticPr fontId="2" type="noConversion"/>
  </si>
  <si>
    <t>短距通勤族</t>
    <phoneticPr fontId="2" type="noConversion"/>
  </si>
  <si>
    <t>菜籃族</t>
    <phoneticPr fontId="2" type="noConversion"/>
  </si>
  <si>
    <t>(紅框內輸入每月騎乘里程)</t>
    <phoneticPr fontId="2" type="noConversion"/>
  </si>
  <si>
    <t>每月使用里程</t>
  </si>
  <si>
    <t>計算方式:月租費與額外里程費用的總和進行平均計算(自在方案另加上三千公里保養費用)。另未達該資費內含里程以該資費費用與使用里程數做平均。</t>
    <phoneticPr fontId="2" type="noConversion"/>
  </si>
  <si>
    <t>每月使用里程(KM)</t>
    <phoneticPr fontId="2" type="noConversion"/>
  </si>
  <si>
    <r>
      <rPr>
        <b/>
        <sz val="12"/>
        <color theme="1"/>
        <rFont val="微軟正黑體"/>
        <family val="2"/>
        <charset val="136"/>
      </rPr>
      <t>自在方案</t>
    </r>
    <r>
      <rPr>
        <sz val="12"/>
        <color theme="1"/>
        <rFont val="微軟正黑體"/>
        <family val="2"/>
        <charset val="136"/>
      </rPr>
      <t>(不含基本保養)</t>
    </r>
    <phoneticPr fontId="2" type="noConversion"/>
  </si>
  <si>
    <t>後輪胎(一般胎)</t>
    <phoneticPr fontId="2" type="noConversion"/>
  </si>
  <si>
    <t>皮帶(G1)</t>
    <phoneticPr fontId="2" type="noConversion"/>
  </si>
  <si>
    <t>前輪胎(一般胎)</t>
    <phoneticPr fontId="2" type="noConversion"/>
  </si>
  <si>
    <t>前來令</t>
    <phoneticPr fontId="2" type="noConversion"/>
  </si>
  <si>
    <t>3千公里保養</t>
    <phoneticPr fontId="2" type="noConversion"/>
  </si>
  <si>
    <r>
      <rPr>
        <b/>
        <sz val="12"/>
        <color theme="1"/>
        <rFont val="微軟正黑體"/>
        <family val="2"/>
        <charset val="136"/>
      </rPr>
      <t>暢遊方案</t>
    </r>
    <r>
      <rPr>
        <sz val="12"/>
        <color theme="1"/>
        <rFont val="微軟正黑體"/>
        <family val="2"/>
        <charset val="136"/>
      </rPr>
      <t>(含基本保養)</t>
    </r>
    <phoneticPr fontId="2" type="noConversion"/>
  </si>
  <si>
    <t>額外里程費用(KM)</t>
    <phoneticPr fontId="2" type="noConversion"/>
  </si>
  <si>
    <t>里程(KM)</t>
    <phoneticPr fontId="2" type="noConversion"/>
  </si>
  <si>
    <t>資費(月)</t>
    <phoneticPr fontId="2" type="noConversion"/>
  </si>
  <si>
    <t>每公里費用</t>
    <phoneticPr fontId="2" type="noConversion"/>
  </si>
  <si>
    <t>保養里程(KM)</t>
    <phoneticPr fontId="2" type="noConversion"/>
  </si>
  <si>
    <t>項目</t>
    <phoneticPr fontId="2" type="noConversion"/>
  </si>
  <si>
    <t>GOGORO 資費表</t>
    <phoneticPr fontId="2" type="noConversion"/>
  </si>
  <si>
    <t>GOGORO保養價格</t>
    <phoneticPr fontId="2" type="noConversion"/>
  </si>
  <si>
    <t>購車成本攤平所需里程</t>
    <phoneticPr fontId="2" type="noConversion"/>
  </si>
  <si>
    <t>Gogoro2購買費用</t>
    <phoneticPr fontId="2" type="noConversion"/>
  </si>
  <si>
    <t>暢遊方案具基本保養包含齒輪油、水箱水、剎車油</t>
  </si>
  <si>
    <t>性能提升則每月需多付249元</t>
  </si>
  <si>
    <t>備註</t>
    <phoneticPr fontId="2" type="noConversion"/>
  </si>
  <si>
    <t>紅色數字表示最低費用</t>
    <phoneticPr fontId="2" type="noConversion"/>
  </si>
  <si>
    <t>油車預估平均費用</t>
    <phoneticPr fontId="2" type="noConversion"/>
  </si>
  <si>
    <t>GGR最合適平均費用</t>
    <phoneticPr fontId="2" type="noConversion"/>
  </si>
  <si>
    <t>←此費用高於GGR費用時，表示油車無價格優勢</t>
    <phoneticPr fontId="2" type="noConversion"/>
  </si>
  <si>
    <t>←表示超過此里程後，購車優惠已全相抵，成本始高出油車</t>
    <phoneticPr fontId="2" type="noConversion"/>
  </si>
  <si>
    <t>兩輪汽油車購車費用</t>
    <phoneticPr fontId="2" type="noConversion"/>
  </si>
  <si>
    <t>←於上方紅框輸入里程後，自動選擇最低平均費用</t>
    <phoneticPr fontId="2" type="noConversion"/>
  </si>
  <si>
    <t>←購入價格高於油車時，此表無法計算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</si>
</sst>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0.000_);[Red]\(0.000\)"/>
    <numFmt numFmtId="177" formatCode="0.000_ "/>
    <numFmt numFmtId="179" formatCode="0_);[Red]\(0\)"/>
  </numFmts>
  <fonts count="1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8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8"/>
      <color theme="3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16"/>
      <color rgb="FFFF0000"/>
      <name val="微軟正黑體"/>
      <family val="2"/>
      <charset val="136"/>
    </font>
    <font>
      <sz val="28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2"/>
      <color rgb="FF00B0F0"/>
      <name val="微軟正黑體"/>
      <family val="2"/>
      <charset val="136"/>
    </font>
    <font>
      <sz val="14"/>
      <name val="微軟正黑體"/>
      <family val="2"/>
      <charset val="136"/>
    </font>
    <font>
      <sz val="16"/>
      <name val="微軟正黑體"/>
      <family val="2"/>
      <charset val="136"/>
    </font>
    <font>
      <b/>
      <sz val="14"/>
      <name val="微軟正黑體"/>
      <family val="2"/>
      <charset val="136"/>
    </font>
    <font>
      <sz val="12"/>
      <color theme="8" tint="-0.249977111117893"/>
      <name val="微軟正黑體"/>
      <family val="2"/>
      <charset val="136"/>
    </font>
    <font>
      <b/>
      <sz val="14"/>
      <color theme="5" tint="-0.249977111117893"/>
      <name val="微軟正黑體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</borders>
  <cellStyleXfs count="2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NumberFormat="1" applyFont="1" applyFill="1" applyProtection="1">
      <alignment vertical="center"/>
      <protection locked="0"/>
    </xf>
    <xf numFmtId="0" fontId="10" fillId="0" borderId="0" xfId="0" applyNumberFormat="1" applyFont="1" applyProtection="1">
      <alignment vertical="center"/>
      <protection locked="0"/>
    </xf>
    <xf numFmtId="0" fontId="1" fillId="0" borderId="0" xfId="0" applyNumberFormat="1" applyFont="1" applyProtection="1">
      <alignment vertical="center"/>
      <protection locked="0"/>
    </xf>
    <xf numFmtId="177" fontId="1" fillId="7" borderId="0" xfId="0" applyNumberFormat="1" applyFont="1" applyFill="1" applyProtection="1">
      <alignment vertical="center"/>
      <protection locked="0"/>
    </xf>
    <xf numFmtId="177" fontId="1" fillId="0" borderId="0" xfId="0" applyNumberFormat="1" applyFont="1" applyProtection="1">
      <alignment vertical="center"/>
      <protection locked="0"/>
    </xf>
    <xf numFmtId="0" fontId="3" fillId="0" borderId="0" xfId="0" applyNumberFormat="1" applyFont="1" applyAlignment="1" applyProtection="1">
      <alignment horizontal="left" vertical="center"/>
    </xf>
    <xf numFmtId="176" fontId="3" fillId="0" borderId="0" xfId="0" applyNumberFormat="1" applyFont="1" applyProtection="1">
      <alignment vertical="center"/>
    </xf>
    <xf numFmtId="176" fontId="5" fillId="0" borderId="0" xfId="0" applyNumberFormat="1" applyFont="1" applyProtection="1">
      <alignment vertical="center"/>
    </xf>
    <xf numFmtId="0" fontId="3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Protection="1">
      <alignment vertical="center"/>
    </xf>
    <xf numFmtId="43" fontId="12" fillId="0" borderId="0" xfId="1" applyFont="1" applyAlignment="1" applyProtection="1">
      <alignment horizontal="center" vertical="center"/>
    </xf>
    <xf numFmtId="43" fontId="4" fillId="0" borderId="0" xfId="1" applyFont="1" applyAlignment="1" applyProtection="1">
      <alignment horizontal="left" vertical="center"/>
    </xf>
    <xf numFmtId="43" fontId="15" fillId="10" borderId="0" xfId="1" applyFont="1" applyFill="1" applyBorder="1" applyAlignment="1" applyProtection="1">
      <alignment horizontal="center" vertical="center"/>
    </xf>
    <xf numFmtId="43" fontId="12" fillId="10" borderId="0" xfId="1" applyFont="1" applyFill="1" applyBorder="1" applyAlignment="1" applyProtection="1">
      <alignment horizontal="center" vertical="center"/>
    </xf>
    <xf numFmtId="0" fontId="1" fillId="10" borderId="0" xfId="0" applyNumberFormat="1" applyFont="1" applyFill="1" applyBorder="1" applyProtection="1">
      <alignment vertical="center"/>
    </xf>
    <xf numFmtId="0" fontId="1" fillId="4" borderId="0" xfId="0" applyNumberFormat="1" applyFont="1" applyFill="1" applyProtection="1">
      <alignment vertical="center"/>
    </xf>
    <xf numFmtId="0" fontId="17" fillId="0" borderId="0" xfId="0" applyNumberFormat="1" applyFont="1" applyProtection="1">
      <alignment vertical="center"/>
    </xf>
    <xf numFmtId="43" fontId="16" fillId="0" borderId="0" xfId="1" applyFont="1" applyAlignment="1" applyProtection="1">
      <alignment horizontal="center" vertical="top"/>
    </xf>
    <xf numFmtId="0" fontId="1" fillId="9" borderId="0" xfId="0" applyNumberFormat="1" applyFont="1" applyFill="1" applyProtection="1">
      <alignment vertical="center"/>
    </xf>
    <xf numFmtId="0" fontId="1" fillId="0" borderId="0" xfId="0" applyNumberFormat="1" applyFont="1" applyFill="1" applyProtection="1">
      <alignment vertical="center"/>
    </xf>
    <xf numFmtId="0" fontId="1" fillId="5" borderId="0" xfId="0" applyNumberFormat="1" applyFont="1" applyFill="1" applyProtection="1">
      <alignment vertical="center"/>
    </xf>
    <xf numFmtId="0" fontId="4" fillId="9" borderId="0" xfId="0" applyNumberFormat="1" applyFont="1" applyFill="1" applyProtection="1">
      <alignment vertical="center"/>
    </xf>
    <xf numFmtId="0" fontId="4" fillId="0" borderId="0" xfId="0" applyNumberFormat="1" applyFont="1" applyFill="1" applyProtection="1">
      <alignment vertical="center"/>
    </xf>
    <xf numFmtId="0" fontId="4" fillId="4" borderId="0" xfId="0" applyNumberFormat="1" applyFont="1" applyFill="1" applyProtection="1">
      <alignment vertical="center"/>
    </xf>
    <xf numFmtId="0" fontId="8" fillId="9" borderId="0" xfId="0" applyNumberFormat="1" applyFont="1" applyFill="1" applyProtection="1">
      <alignment vertical="center"/>
    </xf>
    <xf numFmtId="0" fontId="8" fillId="0" borderId="0" xfId="0" applyNumberFormat="1" applyFont="1" applyFill="1" applyProtection="1">
      <alignment vertical="center"/>
    </xf>
    <xf numFmtId="0" fontId="8" fillId="3" borderId="0" xfId="0" applyNumberFormat="1" applyFont="1" applyFill="1" applyProtection="1">
      <alignment vertical="center"/>
    </xf>
    <xf numFmtId="0" fontId="13" fillId="8" borderId="0" xfId="0" applyNumberFormat="1" applyFont="1" applyFill="1" applyAlignment="1" applyProtection="1">
      <alignment horizontal="center" vertical="center"/>
    </xf>
    <xf numFmtId="43" fontId="13" fillId="8" borderId="0" xfId="1" applyFont="1" applyFill="1" applyAlignment="1" applyProtection="1">
      <alignment horizontal="center" vertical="center"/>
    </xf>
    <xf numFmtId="0" fontId="6" fillId="2" borderId="0" xfId="0" applyNumberFormat="1" applyFont="1" applyFill="1" applyAlignment="1" applyProtection="1">
      <alignment horizontal="center" vertical="center"/>
    </xf>
    <xf numFmtId="0" fontId="8" fillId="3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43" fontId="12" fillId="0" borderId="0" xfId="1" applyFon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1" fillId="6" borderId="0" xfId="0" applyNumberFormat="1" applyFont="1" applyFill="1" applyAlignment="1" applyProtection="1">
      <alignment horizontal="center" vertical="center"/>
      <protection locked="0"/>
    </xf>
    <xf numFmtId="0" fontId="4" fillId="4" borderId="0" xfId="0" applyNumberFormat="1" applyFont="1" applyFill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1" fillId="0" borderId="3" xfId="0" applyNumberFormat="1" applyFont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top" textRotation="255" wrapText="1" indent="1" readingOrder="1"/>
    </xf>
    <xf numFmtId="0" fontId="4" fillId="0" borderId="4" xfId="0" applyNumberFormat="1" applyFont="1" applyFill="1" applyBorder="1" applyAlignment="1" applyProtection="1">
      <alignment horizontal="center" vertical="top" textRotation="255" wrapText="1" indent="1" readingOrder="1"/>
    </xf>
    <xf numFmtId="0" fontId="4" fillId="0" borderId="2" xfId="0" applyNumberFormat="1" applyFont="1" applyFill="1" applyBorder="1" applyAlignment="1" applyProtection="1">
      <alignment horizontal="center" vertical="top" textRotation="255" wrapText="1" indent="1" readingOrder="1"/>
    </xf>
    <xf numFmtId="0" fontId="4" fillId="0" borderId="1" xfId="0" applyNumberFormat="1" applyFont="1" applyFill="1" applyBorder="1" applyAlignment="1" applyProtection="1">
      <alignment horizontal="center" vertical="top" textRotation="255" wrapText="1" indent="1" readingOrder="1"/>
    </xf>
    <xf numFmtId="0" fontId="8" fillId="3" borderId="6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NumberFormat="1" applyFont="1" applyFill="1" applyBorder="1" applyAlignment="1" applyProtection="1">
      <alignment horizontal="center" vertical="center"/>
      <protection locked="0"/>
    </xf>
    <xf numFmtId="176" fontId="14" fillId="3" borderId="0" xfId="0" applyNumberFormat="1" applyFont="1" applyFill="1" applyAlignment="1" applyProtection="1">
      <alignment horizontal="right" vertical="center"/>
      <protection locked="0"/>
    </xf>
    <xf numFmtId="176" fontId="14" fillId="3" borderId="8" xfId="0" applyNumberFormat="1" applyFont="1" applyFill="1" applyBorder="1" applyAlignment="1" applyProtection="1">
      <alignment horizontal="right" vertical="center"/>
    </xf>
    <xf numFmtId="179" fontId="14" fillId="3" borderId="0" xfId="1" applyNumberFormat="1" applyFont="1" applyFill="1" applyAlignment="1" applyProtection="1">
      <alignment horizontal="right" vertical="center"/>
      <protection locked="0"/>
    </xf>
    <xf numFmtId="179" fontId="14" fillId="3" borderId="0" xfId="0" applyNumberFormat="1" applyFont="1" applyFill="1" applyAlignment="1" applyProtection="1">
      <alignment horizontal="right" vertical="center"/>
      <protection locked="0"/>
    </xf>
    <xf numFmtId="176" fontId="14" fillId="3" borderId="9" xfId="0" applyNumberFormat="1" applyFont="1" applyFill="1" applyBorder="1" applyAlignment="1" applyProtection="1">
      <alignment horizontal="right" vertical="center"/>
    </xf>
    <xf numFmtId="0" fontId="17" fillId="0" borderId="0" xfId="0" applyNumberFormat="1" applyFont="1" applyAlignment="1" applyProtection="1">
      <alignment horizontal="left" vertical="center"/>
    </xf>
    <xf numFmtId="0" fontId="17" fillId="0" borderId="0" xfId="0" applyNumberFormat="1" applyFont="1" applyAlignment="1" applyProtection="1">
      <alignment vertical="center"/>
    </xf>
    <xf numFmtId="0" fontId="16" fillId="0" borderId="0" xfId="0" applyNumberFormat="1" applyFont="1" applyAlignment="1" applyProtection="1">
      <alignment horizontal="left" vertical="center"/>
    </xf>
  </cellXfs>
  <cellStyles count="2">
    <cellStyle name="一般" xfId="0" builtinId="0"/>
    <cellStyle name="千分位" xfId="1" builtinId="3"/>
  </cellStyles>
  <dxfs count="1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0FF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5105;&#30340;&#36039;&#26009;\&#32156;&#21512;&#33287;&#26410;&#20998;&#39006;&#36039;&#26009;\&#27231;&#36554;&#20445;&#39178;&#29992;\&#27231;&#36554;&#27833;&#32791;&#20445;&#39178;&#32000;&#37636;&#34920;(2017&#24460;%20&#21547;&#35242;&#21451;&#32000;&#3763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~"/>
      <sheetName val="2012~2016(舊)"/>
      <sheetName val="支出計算"/>
      <sheetName val="GOGORO費用試算"/>
      <sheetName val="Mom 高手125保養紀錄"/>
      <sheetName val="迪爵保養紀錄"/>
      <sheetName val="親友保養紀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topLeftCell="B1" zoomScale="79" zoomScaleNormal="79" workbookViewId="0">
      <selection activeCell="L3" sqref="L3"/>
    </sheetView>
  </sheetViews>
  <sheetFormatPr defaultColWidth="0" defaultRowHeight="15.75" zeroHeight="1" x14ac:dyDescent="0.25"/>
  <cols>
    <col min="1" max="1" width="0.875" style="19" customWidth="1"/>
    <col min="2" max="12" width="15.625" style="10" customWidth="1"/>
    <col min="13" max="13" width="0.875" style="10" customWidth="1"/>
    <col min="14" max="16384" width="9" style="10" hidden="1"/>
  </cols>
  <sheetData>
    <row r="1" spans="1:28" ht="30" customHeight="1" x14ac:dyDescent="0.25">
      <c r="B1" s="34" t="s">
        <v>40</v>
      </c>
      <c r="C1" s="32"/>
      <c r="D1" s="32"/>
      <c r="E1" s="32"/>
      <c r="G1" s="34" t="s">
        <v>39</v>
      </c>
      <c r="H1" s="32"/>
      <c r="I1" s="32"/>
      <c r="M1" s="19"/>
    </row>
    <row r="2" spans="1:28" x14ac:dyDescent="0.25">
      <c r="B2" s="16" t="s">
        <v>38</v>
      </c>
      <c r="C2" s="16"/>
      <c r="D2" s="16" t="s">
        <v>37</v>
      </c>
      <c r="E2" s="16" t="s">
        <v>36</v>
      </c>
      <c r="F2" s="16"/>
      <c r="G2" s="16" t="s">
        <v>35</v>
      </c>
      <c r="H2" s="16" t="s">
        <v>34</v>
      </c>
      <c r="I2" s="16" t="s">
        <v>33</v>
      </c>
      <c r="J2" s="16"/>
      <c r="K2" s="16"/>
      <c r="L2" s="16"/>
      <c r="M2" s="19"/>
      <c r="N2" s="20"/>
      <c r="O2" s="20"/>
      <c r="P2" s="20"/>
      <c r="Q2" s="20"/>
      <c r="R2" s="20"/>
      <c r="S2" s="20"/>
    </row>
    <row r="3" spans="1:28" ht="15.75" customHeight="1" x14ac:dyDescent="0.25">
      <c r="B3" s="1"/>
      <c r="C3" s="1"/>
      <c r="D3" s="1"/>
      <c r="E3" s="1"/>
      <c r="F3" s="1"/>
      <c r="G3" s="35" t="s">
        <v>32</v>
      </c>
      <c r="H3" s="35"/>
      <c r="I3" s="35"/>
      <c r="J3" s="2"/>
      <c r="K3" s="2"/>
      <c r="L3" s="2"/>
      <c r="M3" s="19"/>
      <c r="N3" s="20"/>
      <c r="O3" s="20"/>
      <c r="P3" s="20"/>
      <c r="Q3" s="20"/>
      <c r="R3" s="20"/>
      <c r="S3" s="20"/>
    </row>
    <row r="4" spans="1:28" x14ac:dyDescent="0.25">
      <c r="B4" s="3" t="s">
        <v>31</v>
      </c>
      <c r="C4" s="3">
        <v>638</v>
      </c>
      <c r="D4" s="3">
        <v>3000</v>
      </c>
      <c r="E4" s="4">
        <f>C4/D4</f>
        <v>0.21266666666666667</v>
      </c>
      <c r="F4" s="3"/>
      <c r="G4" s="3">
        <v>299</v>
      </c>
      <c r="H4" s="3">
        <v>100</v>
      </c>
      <c r="I4" s="3">
        <v>2.5</v>
      </c>
      <c r="J4" s="3"/>
      <c r="K4" s="3"/>
      <c r="L4" s="3"/>
      <c r="M4" s="19"/>
      <c r="N4" s="20"/>
      <c r="O4" s="20"/>
      <c r="P4" s="20"/>
      <c r="Q4" s="20"/>
      <c r="R4" s="20"/>
      <c r="S4" s="20"/>
    </row>
    <row r="5" spans="1:28" x14ac:dyDescent="0.25">
      <c r="B5" s="3" t="s">
        <v>30</v>
      </c>
      <c r="C5" s="3">
        <v>383</v>
      </c>
      <c r="D5" s="3">
        <v>30000</v>
      </c>
      <c r="E5" s="5">
        <f>C5/D5</f>
        <v>1.2766666666666667E-2</v>
      </c>
      <c r="F5" s="3"/>
      <c r="G5" s="3">
        <v>499</v>
      </c>
      <c r="H5" s="3">
        <v>300</v>
      </c>
      <c r="I5" s="3">
        <v>2.5</v>
      </c>
      <c r="J5" s="3"/>
      <c r="K5" s="3"/>
      <c r="L5" s="3"/>
      <c r="M5" s="19"/>
      <c r="N5" s="20"/>
      <c r="O5" s="20"/>
      <c r="P5" s="20"/>
      <c r="Q5" s="20"/>
      <c r="R5" s="20"/>
      <c r="S5" s="20"/>
    </row>
    <row r="6" spans="1:28" x14ac:dyDescent="0.25">
      <c r="B6" s="3" t="s">
        <v>29</v>
      </c>
      <c r="C6" s="3">
        <v>1283</v>
      </c>
      <c r="D6" s="3">
        <v>20000</v>
      </c>
      <c r="E6" s="5">
        <f>C6/D6</f>
        <v>6.4149999999999999E-2</v>
      </c>
      <c r="F6" s="3"/>
      <c r="G6" s="3">
        <v>799</v>
      </c>
      <c r="H6" s="3">
        <v>600</v>
      </c>
      <c r="I6" s="3">
        <v>1.5</v>
      </c>
      <c r="J6" s="3"/>
      <c r="K6" s="3"/>
      <c r="L6" s="3"/>
      <c r="M6" s="19"/>
      <c r="N6" s="20"/>
      <c r="O6" s="20"/>
      <c r="P6" s="20"/>
      <c r="Q6" s="20"/>
      <c r="R6" s="20"/>
      <c r="S6" s="20"/>
    </row>
    <row r="7" spans="1:28" x14ac:dyDescent="0.25">
      <c r="B7" s="3" t="s">
        <v>28</v>
      </c>
      <c r="C7" s="3">
        <v>1680</v>
      </c>
      <c r="D7" s="3">
        <v>20000</v>
      </c>
      <c r="E7" s="5">
        <f>C7/D7</f>
        <v>8.4000000000000005E-2</v>
      </c>
      <c r="F7" s="3"/>
      <c r="G7" s="3">
        <v>1199</v>
      </c>
      <c r="H7" s="3">
        <v>1000</v>
      </c>
      <c r="I7" s="3">
        <v>1.5</v>
      </c>
      <c r="J7" s="3"/>
      <c r="K7" s="3"/>
      <c r="L7" s="3"/>
      <c r="M7" s="19"/>
      <c r="N7" s="20"/>
      <c r="O7" s="20"/>
      <c r="P7" s="20"/>
      <c r="Q7" s="20"/>
      <c r="R7" s="20"/>
      <c r="S7" s="20"/>
    </row>
    <row r="8" spans="1:28" ht="16.5" x14ac:dyDescent="0.25">
      <c r="B8" s="3" t="s">
        <v>27</v>
      </c>
      <c r="C8" s="3">
        <v>1283</v>
      </c>
      <c r="D8" s="3">
        <v>10000</v>
      </c>
      <c r="E8" s="5">
        <f>C8/D8</f>
        <v>0.1283</v>
      </c>
      <c r="F8" s="3"/>
      <c r="G8" s="35" t="s">
        <v>26</v>
      </c>
      <c r="H8" s="35"/>
      <c r="I8" s="35"/>
      <c r="J8" s="3"/>
      <c r="K8" s="3"/>
      <c r="L8" s="3"/>
      <c r="M8" s="19"/>
      <c r="N8" s="20"/>
      <c r="O8" s="20"/>
      <c r="P8" s="20"/>
      <c r="Q8" s="20"/>
      <c r="R8" s="20"/>
      <c r="S8" s="20"/>
    </row>
    <row r="9" spans="1:28" x14ac:dyDescent="0.25">
      <c r="B9" s="3"/>
      <c r="C9" s="3"/>
      <c r="D9" s="3"/>
      <c r="E9" s="3"/>
      <c r="F9" s="3"/>
      <c r="G9" s="3">
        <v>399</v>
      </c>
      <c r="H9" s="3">
        <v>150</v>
      </c>
      <c r="I9" s="3">
        <v>1</v>
      </c>
      <c r="J9" s="3"/>
      <c r="K9" s="3"/>
      <c r="L9" s="3"/>
      <c r="M9" s="19"/>
      <c r="N9" s="20"/>
      <c r="O9" s="20"/>
      <c r="P9" s="20"/>
      <c r="Q9" s="20"/>
      <c r="R9" s="20"/>
      <c r="S9" s="20"/>
    </row>
    <row r="10" spans="1:28" x14ac:dyDescent="0.25">
      <c r="B10" s="3"/>
      <c r="C10" s="3"/>
      <c r="D10" s="3"/>
      <c r="E10" s="3"/>
      <c r="F10" s="3"/>
      <c r="G10" s="3">
        <v>599</v>
      </c>
      <c r="H10" s="3">
        <v>400</v>
      </c>
      <c r="I10" s="3">
        <v>1</v>
      </c>
      <c r="J10" s="3"/>
      <c r="K10" s="3"/>
      <c r="L10" s="3"/>
      <c r="M10" s="19"/>
      <c r="N10" s="20"/>
      <c r="O10" s="20"/>
      <c r="P10" s="20"/>
      <c r="Q10" s="20"/>
      <c r="R10" s="20"/>
      <c r="S10" s="20"/>
    </row>
    <row r="11" spans="1:28" s="21" customFormat="1" ht="16.5" thickBot="1" x14ac:dyDescent="0.3">
      <c r="A11" s="19"/>
      <c r="M11" s="19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28" s="24" customFormat="1" ht="23.25" customHeight="1" thickBot="1" x14ac:dyDescent="0.3">
      <c r="A12" s="22"/>
      <c r="B12" s="36" t="s">
        <v>25</v>
      </c>
      <c r="C12" s="36"/>
      <c r="D12" s="40" t="s">
        <v>24</v>
      </c>
      <c r="E12" s="36" t="s">
        <v>23</v>
      </c>
      <c r="F12" s="36"/>
      <c r="G12" s="36" t="s">
        <v>23</v>
      </c>
      <c r="H12" s="36"/>
      <c r="I12" s="36" t="s">
        <v>23</v>
      </c>
      <c r="J12" s="36"/>
      <c r="K12" s="36" t="s">
        <v>23</v>
      </c>
      <c r="L12" s="36"/>
      <c r="M12" s="22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s="27" customFormat="1" ht="49.5" customHeight="1" thickTop="1" thickBot="1" x14ac:dyDescent="0.3">
      <c r="A13" s="25"/>
      <c r="B13" s="44"/>
      <c r="C13" s="45"/>
      <c r="D13" s="41"/>
      <c r="E13" s="31">
        <v>200</v>
      </c>
      <c r="F13" s="31"/>
      <c r="G13" s="31">
        <v>500</v>
      </c>
      <c r="H13" s="31"/>
      <c r="I13" s="31">
        <v>1000</v>
      </c>
      <c r="J13" s="31"/>
      <c r="K13" s="31">
        <v>3000</v>
      </c>
      <c r="L13" s="31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</row>
    <row r="14" spans="1:28" ht="30" customHeight="1" thickTop="1" x14ac:dyDescent="0.25">
      <c r="B14" s="37" t="s">
        <v>22</v>
      </c>
      <c r="C14" s="38"/>
      <c r="D14" s="42"/>
      <c r="E14" s="39" t="s">
        <v>21</v>
      </c>
      <c r="F14" s="32"/>
      <c r="G14" s="32" t="s">
        <v>20</v>
      </c>
      <c r="H14" s="32"/>
      <c r="I14" s="32" t="s">
        <v>19</v>
      </c>
      <c r="J14" s="32"/>
      <c r="K14" s="32" t="s">
        <v>18</v>
      </c>
      <c r="L14" s="32"/>
      <c r="M14" s="19"/>
      <c r="N14" s="20"/>
      <c r="O14" s="20"/>
      <c r="P14" s="20"/>
      <c r="Q14" s="20"/>
      <c r="R14" s="20"/>
      <c r="S14" s="20"/>
    </row>
    <row r="15" spans="1:28" ht="30.75" customHeight="1" x14ac:dyDescent="0.25">
      <c r="B15" s="30" t="s">
        <v>17</v>
      </c>
      <c r="C15" s="30"/>
      <c r="D15" s="42"/>
      <c r="E15" s="30" t="s">
        <v>16</v>
      </c>
      <c r="F15" s="30"/>
      <c r="G15" s="30" t="s">
        <v>15</v>
      </c>
      <c r="H15" s="30"/>
      <c r="I15" s="30" t="s">
        <v>14</v>
      </c>
      <c r="J15" s="30"/>
      <c r="K15" s="30" t="s">
        <v>13</v>
      </c>
      <c r="L15" s="30"/>
      <c r="M15" s="19"/>
      <c r="N15" s="20"/>
      <c r="O15" s="20"/>
      <c r="P15" s="20"/>
      <c r="Q15" s="20"/>
      <c r="R15" s="20"/>
      <c r="S15" s="20"/>
    </row>
    <row r="16" spans="1:28" ht="30" customHeight="1" x14ac:dyDescent="0.25">
      <c r="B16" s="6" t="s">
        <v>12</v>
      </c>
      <c r="C16" s="7">
        <f>IF(B13&gt;H4,(((B13-H4)*I4+G4)/B13),IF(B13=0,G4,(G4/B13)))</f>
        <v>299</v>
      </c>
      <c r="D16" s="42"/>
      <c r="E16" s="6" t="s">
        <v>12</v>
      </c>
      <c r="F16" s="7">
        <v>2.7450000000000001</v>
      </c>
      <c r="G16" s="9" t="s">
        <v>12</v>
      </c>
      <c r="H16" s="7">
        <v>2.5979999999999999</v>
      </c>
      <c r="I16" s="6" t="s">
        <v>12</v>
      </c>
      <c r="J16" s="7">
        <v>2.5489999999999999</v>
      </c>
      <c r="K16" s="6" t="s">
        <v>11</v>
      </c>
      <c r="L16" s="7">
        <v>2.5163333333333333</v>
      </c>
      <c r="M16" s="19"/>
      <c r="N16" s="20"/>
      <c r="O16" s="20"/>
      <c r="P16" s="20"/>
      <c r="Q16" s="20"/>
      <c r="R16" s="20"/>
      <c r="S16" s="20"/>
    </row>
    <row r="17" spans="2:19" ht="30" customHeight="1" x14ac:dyDescent="0.25">
      <c r="B17" s="6" t="s">
        <v>10</v>
      </c>
      <c r="C17" s="7">
        <f>IF(B13&gt;H5,(((B13-H5)*I5+G5)/B13),IF(B13=0,G5,(G5/B13)))</f>
        <v>499</v>
      </c>
      <c r="D17" s="42"/>
      <c r="E17" s="6" t="s">
        <v>9</v>
      </c>
      <c r="F17" s="7">
        <v>2.4950000000000001</v>
      </c>
      <c r="G17" s="9" t="s">
        <v>9</v>
      </c>
      <c r="H17" s="7">
        <v>1.998</v>
      </c>
      <c r="I17" s="6" t="s">
        <v>9</v>
      </c>
      <c r="J17" s="7">
        <v>2.2490000000000001</v>
      </c>
      <c r="K17" s="6" t="s">
        <v>8</v>
      </c>
      <c r="L17" s="7">
        <v>2.4163333333333332</v>
      </c>
      <c r="M17" s="19"/>
      <c r="N17" s="20"/>
      <c r="O17" s="20"/>
      <c r="P17" s="20"/>
      <c r="Q17" s="20"/>
      <c r="R17" s="20"/>
      <c r="S17" s="20"/>
    </row>
    <row r="18" spans="2:19" ht="30" customHeight="1" x14ac:dyDescent="0.25">
      <c r="B18" s="6" t="s">
        <v>7</v>
      </c>
      <c r="C18" s="7">
        <f>IF(B13&gt;H6,(((B13-H6)*I6+G6)/B13),IF(B13=0,G6,(G6/B13)))</f>
        <v>799</v>
      </c>
      <c r="D18" s="42"/>
      <c r="E18" s="6" t="s">
        <v>7</v>
      </c>
      <c r="F18" s="7">
        <v>3.9950000000000001</v>
      </c>
      <c r="G18" s="9" t="s">
        <v>7</v>
      </c>
      <c r="H18" s="7">
        <v>1.5980000000000001</v>
      </c>
      <c r="I18" s="6" t="s">
        <v>7</v>
      </c>
      <c r="J18" s="7">
        <v>1.399</v>
      </c>
      <c r="K18" s="6" t="s">
        <v>7</v>
      </c>
      <c r="L18" s="7">
        <v>1.4663333333333333</v>
      </c>
      <c r="M18" s="19"/>
      <c r="N18" s="20"/>
      <c r="O18" s="20"/>
      <c r="P18" s="20"/>
      <c r="Q18" s="20"/>
      <c r="R18" s="20"/>
      <c r="S18" s="20"/>
    </row>
    <row r="19" spans="2:19" ht="30" customHeight="1" x14ac:dyDescent="0.25">
      <c r="B19" s="6" t="s">
        <v>6</v>
      </c>
      <c r="C19" s="7">
        <f>IF(B13&gt;H7,(((B13-H7)*I7+G7)/B13),IF(B13=0,G7,(G7/B13)))</f>
        <v>1199</v>
      </c>
      <c r="D19" s="42"/>
      <c r="E19" s="6" t="s">
        <v>6</v>
      </c>
      <c r="F19" s="7">
        <v>5.9950000000000001</v>
      </c>
      <c r="G19" s="9" t="s">
        <v>6</v>
      </c>
      <c r="H19" s="7">
        <v>2.3980000000000001</v>
      </c>
      <c r="I19" s="6" t="s">
        <v>6</v>
      </c>
      <c r="J19" s="7">
        <v>1.1990000000000001</v>
      </c>
      <c r="K19" s="6" t="s">
        <v>5</v>
      </c>
      <c r="L19" s="7">
        <v>1.3996666666666666</v>
      </c>
      <c r="M19" s="19"/>
      <c r="N19" s="20"/>
      <c r="O19" s="20"/>
      <c r="P19" s="20"/>
      <c r="Q19" s="20"/>
      <c r="R19" s="20"/>
      <c r="S19" s="20"/>
    </row>
    <row r="20" spans="2:19" ht="30" customHeight="1" x14ac:dyDescent="0.25">
      <c r="B20" s="6"/>
      <c r="C20" s="7"/>
      <c r="D20" s="42"/>
      <c r="E20" s="6"/>
      <c r="F20" s="7"/>
      <c r="G20" s="9"/>
      <c r="H20" s="7"/>
      <c r="I20" s="6"/>
      <c r="J20" s="7"/>
      <c r="K20" s="6"/>
      <c r="L20" s="7"/>
      <c r="M20" s="19"/>
      <c r="N20" s="20"/>
      <c r="O20" s="20"/>
      <c r="P20" s="20"/>
      <c r="Q20" s="20"/>
      <c r="R20" s="20"/>
      <c r="S20" s="20"/>
    </row>
    <row r="21" spans="2:19" ht="30" customHeight="1" x14ac:dyDescent="0.25">
      <c r="B21" s="6" t="s">
        <v>3</v>
      </c>
      <c r="C21" s="8">
        <f>IF(B13&gt;H9,(((B13-H9)*I9+G9)/B13+E4),IF(B13=0,G9,(G9/B13+E4)))</f>
        <v>399</v>
      </c>
      <c r="D21" s="42"/>
      <c r="E21" s="6" t="s">
        <v>3</v>
      </c>
      <c r="F21" s="8">
        <v>2.4576666666666669</v>
      </c>
      <c r="G21" s="9" t="s">
        <v>3</v>
      </c>
      <c r="H21" s="8">
        <v>1.7106666666666666</v>
      </c>
      <c r="I21" s="6" t="s">
        <v>4</v>
      </c>
      <c r="J21" s="8">
        <v>1.4616666666666669</v>
      </c>
      <c r="K21" s="6" t="s">
        <v>3</v>
      </c>
      <c r="L21" s="8">
        <v>1.2956666666666665</v>
      </c>
      <c r="M21" s="19"/>
      <c r="N21" s="20"/>
      <c r="O21" s="20"/>
      <c r="P21" s="20"/>
      <c r="Q21" s="20"/>
      <c r="R21" s="20"/>
      <c r="S21" s="20"/>
    </row>
    <row r="22" spans="2:19" ht="30" customHeight="1" thickBot="1" x14ac:dyDescent="0.3">
      <c r="B22" s="6" t="s">
        <v>2</v>
      </c>
      <c r="C22" s="7">
        <f>IF(B13&gt;H10,(((B13-H10)*I10+G10)/B13+E4),IF(B13=0,G10,(G10/B13+E4)))</f>
        <v>599</v>
      </c>
      <c r="D22" s="43"/>
      <c r="E22" s="6" t="s">
        <v>0</v>
      </c>
      <c r="F22" s="7">
        <v>3.2076666666666669</v>
      </c>
      <c r="G22" s="9" t="s">
        <v>1</v>
      </c>
      <c r="H22" s="7">
        <v>1.6106666666666665</v>
      </c>
      <c r="I22" s="6" t="s">
        <v>0</v>
      </c>
      <c r="J22" s="7">
        <v>1.4116666666666666</v>
      </c>
      <c r="K22" s="6" t="s">
        <v>0</v>
      </c>
      <c r="L22" s="7">
        <v>1.2789999999999999</v>
      </c>
      <c r="M22" s="19"/>
      <c r="N22" s="20"/>
      <c r="O22" s="20"/>
      <c r="P22" s="20"/>
      <c r="Q22" s="20"/>
      <c r="R22" s="20"/>
      <c r="S22" s="20"/>
    </row>
    <row r="23" spans="2:19" ht="16.5" x14ac:dyDescent="0.25">
      <c r="B23" s="33" t="s">
        <v>46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19"/>
    </row>
    <row r="24" spans="2:19" x14ac:dyDescent="0.25"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19"/>
    </row>
    <row r="25" spans="2:19" ht="30" customHeight="1" x14ac:dyDescent="0.25">
      <c r="B25" s="29" t="s">
        <v>51</v>
      </c>
      <c r="C25" s="29"/>
      <c r="D25" s="48"/>
      <c r="E25" s="18"/>
      <c r="F25" s="18"/>
      <c r="G25" s="11"/>
      <c r="H25" s="12"/>
      <c r="I25" s="13" t="s">
        <v>45</v>
      </c>
      <c r="J25" s="14"/>
      <c r="K25" s="14"/>
      <c r="L25" s="14"/>
      <c r="M25" s="19"/>
    </row>
    <row r="26" spans="2:19" ht="30" customHeight="1" thickBot="1" x14ac:dyDescent="0.3">
      <c r="B26" s="28" t="s">
        <v>42</v>
      </c>
      <c r="C26" s="28"/>
      <c r="D26" s="49"/>
      <c r="E26" s="51" t="s">
        <v>53</v>
      </c>
      <c r="F26" s="53"/>
      <c r="I26" s="15" t="s">
        <v>43</v>
      </c>
      <c r="J26" s="15"/>
      <c r="K26" s="15"/>
      <c r="L26" s="15"/>
      <c r="M26" s="19"/>
      <c r="N26" s="20"/>
      <c r="O26" s="20"/>
      <c r="P26" s="20"/>
      <c r="Q26" s="20"/>
      <c r="R26" s="20"/>
      <c r="S26" s="20"/>
    </row>
    <row r="27" spans="2:19" ht="30" customHeight="1" thickTop="1" thickBot="1" x14ac:dyDescent="0.3">
      <c r="B27" s="28" t="s">
        <v>48</v>
      </c>
      <c r="C27" s="28"/>
      <c r="D27" s="50">
        <f>MIN(C16:C22)</f>
        <v>299</v>
      </c>
      <c r="E27" s="52" t="s">
        <v>52</v>
      </c>
      <c r="I27" s="15" t="s">
        <v>44</v>
      </c>
      <c r="J27" s="15"/>
      <c r="K27" s="15"/>
      <c r="L27" s="15"/>
      <c r="M27" s="19"/>
      <c r="N27" s="20"/>
      <c r="O27" s="20"/>
      <c r="P27" s="20"/>
      <c r="Q27" s="20"/>
      <c r="R27" s="20"/>
      <c r="S27" s="20"/>
    </row>
    <row r="28" spans="2:19" ht="30" customHeight="1" thickTop="1" thickBot="1" x14ac:dyDescent="0.3">
      <c r="B28" s="28" t="s">
        <v>47</v>
      </c>
      <c r="C28" s="28"/>
      <c r="D28" s="46"/>
      <c r="E28" s="17" t="s">
        <v>49</v>
      </c>
      <c r="I28" s="15"/>
      <c r="J28" s="15"/>
      <c r="K28" s="15"/>
      <c r="L28" s="15"/>
      <c r="M28" s="19"/>
      <c r="N28" s="20"/>
      <c r="O28" s="20"/>
      <c r="P28" s="20"/>
      <c r="Q28" s="20"/>
      <c r="R28" s="20"/>
      <c r="S28" s="20"/>
    </row>
    <row r="29" spans="2:19" ht="30" customHeight="1" thickTop="1" thickBot="1" x14ac:dyDescent="0.3">
      <c r="B29" s="28" t="s">
        <v>41</v>
      </c>
      <c r="C29" s="28"/>
      <c r="D29" s="47">
        <f>IF(D27&lt;D28,("無法攤平"),IF(D27&gt;D28,(D25-D26)/(D27-D28),0))</f>
        <v>0</v>
      </c>
      <c r="E29" s="17" t="s">
        <v>50</v>
      </c>
      <c r="I29" s="15"/>
      <c r="J29" s="15"/>
      <c r="K29" s="15"/>
      <c r="L29" s="15"/>
      <c r="M29" s="19"/>
    </row>
    <row r="30" spans="2:19" ht="6.75" customHeight="1" thickTop="1" x14ac:dyDescent="0.2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</row>
  </sheetData>
  <sheetProtection algorithmName="SHA-512" hashValue="CkL7FPNVhH5BhrZyP64FKE3/mMWGXoRbNafrTdNgPv26uWU1vT2ybc+uhmJeWA065jsYboM0bhjy2EOpfcS2TQ==" saltValue="oTOm0Msox3+iOxx/Cu4wXQ==" spinCount="100000" sheet="1" objects="1" scenarios="1" selectLockedCells="1"/>
  <mergeCells count="31">
    <mergeCell ref="B23:L23"/>
    <mergeCell ref="B1:E1"/>
    <mergeCell ref="G1:I1"/>
    <mergeCell ref="G3:I3"/>
    <mergeCell ref="G8:I8"/>
    <mergeCell ref="B12:C12"/>
    <mergeCell ref="E12:F12"/>
    <mergeCell ref="G12:H12"/>
    <mergeCell ref="I12:J12"/>
    <mergeCell ref="B14:C14"/>
    <mergeCell ref="E14:F14"/>
    <mergeCell ref="G14:H14"/>
    <mergeCell ref="I14:J14"/>
    <mergeCell ref="D12:D22"/>
    <mergeCell ref="K12:L12"/>
    <mergeCell ref="B13:C13"/>
    <mergeCell ref="E13:F13"/>
    <mergeCell ref="G13:H13"/>
    <mergeCell ref="I13:J13"/>
    <mergeCell ref="K13:L13"/>
    <mergeCell ref="K14:L14"/>
    <mergeCell ref="B15:C15"/>
    <mergeCell ref="E15:F15"/>
    <mergeCell ref="G15:H15"/>
    <mergeCell ref="I15:J15"/>
    <mergeCell ref="K15:L15"/>
    <mergeCell ref="B26:C26"/>
    <mergeCell ref="B27:C27"/>
    <mergeCell ref="B29:C29"/>
    <mergeCell ref="B25:C25"/>
    <mergeCell ref="B28:C28"/>
  </mergeCells>
  <phoneticPr fontId="2" type="noConversion"/>
  <conditionalFormatting sqref="C16:C22">
    <cfRule type="top10" dxfId="9" priority="17" bottom="1" rank="1"/>
    <cfRule type="top10" dxfId="8" priority="18" bottom="1" rank="1"/>
  </conditionalFormatting>
  <conditionalFormatting sqref="F16:F22">
    <cfRule type="top10" dxfId="7" priority="15" bottom="1" rank="1"/>
    <cfRule type="top10" dxfId="6" priority="16" bottom="1" rank="1"/>
  </conditionalFormatting>
  <conditionalFormatting sqref="H16:H22">
    <cfRule type="top10" dxfId="5" priority="9" bottom="1" rank="1"/>
    <cfRule type="top10" dxfId="4" priority="10" bottom="1" rank="1"/>
  </conditionalFormatting>
  <conditionalFormatting sqref="J16:J22">
    <cfRule type="top10" dxfId="3" priority="7" bottom="1" rank="1"/>
    <cfRule type="top10" dxfId="2" priority="8" bottom="1" rank="1"/>
  </conditionalFormatting>
  <conditionalFormatting sqref="L16:L22">
    <cfRule type="top10" dxfId="1" priority="5" bottom="1" rank="1"/>
    <cfRule type="top10" dxfId="0" priority="6" bottom="1" rank="1"/>
  </conditionalFormatting>
  <conditionalFormatting sqref="D25:D2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{207AED4D-9303-41EE-B43B-567EF47436C7}</x14:id>
        </ext>
      </extLst>
    </cfRule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{B7F13D56-6795-4750-81A2-C25C339D8A1C}</x14:id>
        </ext>
      </extLst>
    </cfRule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{E7798B86-5E7C-4F15-9959-112FFE62A189}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07AED4D-9303-41EE-B43B-567EF47436C7}">
            <x14:dataBar minLength="0" maxLength="100" border="1" direction="rightToLeft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14:cfRule type="dataBar" id="{B7F13D56-6795-4750-81A2-C25C339D8A1C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14:cfRule type="dataBar" id="{E7798B86-5E7C-4F15-9959-112FFE62A18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D25:D26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GOGORO費用試算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使用者</cp:lastModifiedBy>
  <dcterms:created xsi:type="dcterms:W3CDTF">2018-03-30T10:28:44Z</dcterms:created>
  <dcterms:modified xsi:type="dcterms:W3CDTF">2018-03-30T14:53:57Z</dcterms:modified>
</cp:coreProperties>
</file>